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definedNames>
    <definedName name="_xlnm.Print_Area" localSheetId="0">Лист1!$A$1:$P$74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/>
  <c r="J23"/>
  <c r="E23"/>
  <c r="P23" l="1"/>
  <c r="F15"/>
  <c r="J26"/>
  <c r="E26"/>
  <c r="P26" l="1"/>
  <c r="J45"/>
  <c r="J46"/>
  <c r="F35"/>
  <c r="E45"/>
  <c r="E46"/>
  <c r="P46" l="1"/>
  <c r="P45"/>
  <c r="J69"/>
  <c r="J70"/>
  <c r="P70" s="1"/>
  <c r="J71"/>
  <c r="J68"/>
  <c r="E69"/>
  <c r="P69" s="1"/>
  <c r="E71"/>
  <c r="E68"/>
  <c r="J59"/>
  <c r="J60"/>
  <c r="J61"/>
  <c r="J62"/>
  <c r="J63"/>
  <c r="J64"/>
  <c r="J65"/>
  <c r="J58"/>
  <c r="E59"/>
  <c r="E60"/>
  <c r="P60" s="1"/>
  <c r="E61"/>
  <c r="E62"/>
  <c r="E63"/>
  <c r="E64"/>
  <c r="E65"/>
  <c r="P65" s="1"/>
  <c r="E58"/>
  <c r="J37"/>
  <c r="J38"/>
  <c r="J39"/>
  <c r="J40"/>
  <c r="J41"/>
  <c r="J42"/>
  <c r="J43"/>
  <c r="J44"/>
  <c r="J47"/>
  <c r="J48"/>
  <c r="J49"/>
  <c r="J50"/>
  <c r="J51"/>
  <c r="J52"/>
  <c r="J53"/>
  <c r="J54"/>
  <c r="J55"/>
  <c r="J36"/>
  <c r="E37"/>
  <c r="E38"/>
  <c r="E39"/>
  <c r="P39" s="1"/>
  <c r="E40"/>
  <c r="E41"/>
  <c r="E42"/>
  <c r="P42" s="1"/>
  <c r="E43"/>
  <c r="P43" s="1"/>
  <c r="E44"/>
  <c r="E47"/>
  <c r="E48"/>
  <c r="P48" s="1"/>
  <c r="E49"/>
  <c r="P49" s="1"/>
  <c r="E50"/>
  <c r="E51"/>
  <c r="E52"/>
  <c r="P52" s="1"/>
  <c r="E53"/>
  <c r="P53" s="1"/>
  <c r="E54"/>
  <c r="E55"/>
  <c r="E36"/>
  <c r="P36" s="1"/>
  <c r="J17"/>
  <c r="J18"/>
  <c r="J19"/>
  <c r="J20"/>
  <c r="J21"/>
  <c r="J22"/>
  <c r="J24"/>
  <c r="J25"/>
  <c r="J27"/>
  <c r="J28"/>
  <c r="J29"/>
  <c r="J30"/>
  <c r="J31"/>
  <c r="J32"/>
  <c r="J33"/>
  <c r="J16"/>
  <c r="E17"/>
  <c r="P17" s="1"/>
  <c r="E18"/>
  <c r="P18" s="1"/>
  <c r="E19"/>
  <c r="P19" s="1"/>
  <c r="E20"/>
  <c r="P20" s="1"/>
  <c r="E21"/>
  <c r="P21" s="1"/>
  <c r="E22"/>
  <c r="P22" s="1"/>
  <c r="E24"/>
  <c r="P24" s="1"/>
  <c r="E25"/>
  <c r="P25" s="1"/>
  <c r="E27"/>
  <c r="P27" s="1"/>
  <c r="E28"/>
  <c r="P28" s="1"/>
  <c r="E29"/>
  <c r="P29" s="1"/>
  <c r="E30"/>
  <c r="P30" s="1"/>
  <c r="E31"/>
  <c r="P31" s="1"/>
  <c r="E32"/>
  <c r="P32" s="1"/>
  <c r="E33"/>
  <c r="P33" s="1"/>
  <c r="E16"/>
  <c r="L67"/>
  <c r="L66" s="1"/>
  <c r="M67"/>
  <c r="M66" s="1"/>
  <c r="N67"/>
  <c r="N66" s="1"/>
  <c r="O67"/>
  <c r="O66" s="1"/>
  <c r="K67"/>
  <c r="K66" s="1"/>
  <c r="G67"/>
  <c r="G66" s="1"/>
  <c r="H67"/>
  <c r="H66" s="1"/>
  <c r="I67"/>
  <c r="I66" s="1"/>
  <c r="F67"/>
  <c r="F66" s="1"/>
  <c r="L57"/>
  <c r="L56" s="1"/>
  <c r="M57"/>
  <c r="M56" s="1"/>
  <c r="N57"/>
  <c r="N56" s="1"/>
  <c r="O57"/>
  <c r="O56" s="1"/>
  <c r="K57"/>
  <c r="K56" s="1"/>
  <c r="G57"/>
  <c r="G56" s="1"/>
  <c r="H57"/>
  <c r="H56" s="1"/>
  <c r="I57"/>
  <c r="I56" s="1"/>
  <c r="F57"/>
  <c r="F56" s="1"/>
  <c r="L35"/>
  <c r="L34" s="1"/>
  <c r="M35"/>
  <c r="M34" s="1"/>
  <c r="N35"/>
  <c r="N34" s="1"/>
  <c r="O35"/>
  <c r="O34" s="1"/>
  <c r="K35"/>
  <c r="K34" s="1"/>
  <c r="G35"/>
  <c r="G34" s="1"/>
  <c r="H35"/>
  <c r="H34" s="1"/>
  <c r="I35"/>
  <c r="I34" s="1"/>
  <c r="F34"/>
  <c r="L15"/>
  <c r="L14" s="1"/>
  <c r="M15"/>
  <c r="M14" s="1"/>
  <c r="N15"/>
  <c r="N14" s="1"/>
  <c r="O15"/>
  <c r="O14" s="1"/>
  <c r="K15"/>
  <c r="K14" s="1"/>
  <c r="G14"/>
  <c r="H15"/>
  <c r="H14" s="1"/>
  <c r="I15"/>
  <c r="I14" s="1"/>
  <c r="F14"/>
  <c r="P54" l="1"/>
  <c r="P50"/>
  <c r="P44"/>
  <c r="P40"/>
  <c r="P55"/>
  <c r="P51"/>
  <c r="P47"/>
  <c r="P41"/>
  <c r="P38"/>
  <c r="P71"/>
  <c r="P68"/>
  <c r="G72"/>
  <c r="O72"/>
  <c r="M72"/>
  <c r="P37"/>
  <c r="I72"/>
  <c r="E15"/>
  <c r="E14" s="1"/>
  <c r="P58"/>
  <c r="P64"/>
  <c r="P63"/>
  <c r="P61"/>
  <c r="P59"/>
  <c r="P62"/>
  <c r="J35"/>
  <c r="J34" s="1"/>
  <c r="F72"/>
  <c r="H72"/>
  <c r="K72"/>
  <c r="N72"/>
  <c r="L72"/>
  <c r="J15"/>
  <c r="J14" s="1"/>
  <c r="E35"/>
  <c r="E57"/>
  <c r="P16"/>
  <c r="J67"/>
  <c r="J66" s="1"/>
  <c r="E67"/>
  <c r="J57"/>
  <c r="J56" s="1"/>
  <c r="P15" l="1"/>
  <c r="J72"/>
  <c r="E56"/>
  <c r="P56" s="1"/>
  <c r="P57"/>
  <c r="E34"/>
  <c r="P34" s="1"/>
  <c r="P35"/>
  <c r="P14"/>
  <c r="E66"/>
  <c r="P67"/>
  <c r="P66" l="1"/>
  <c r="P72" s="1"/>
  <c r="E72"/>
</calcChain>
</file>

<file path=xl/sharedStrings.xml><?xml version="1.0" encoding="utf-8"?>
<sst xmlns="http://schemas.openxmlformats.org/spreadsheetml/2006/main" count="246" uniqueCount="197">
  <si>
    <t>Додаток 3</t>
  </si>
  <si>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</si>
  <si>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</si>
  <si>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</si>
  <si>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</si>
  <si>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</si>
  <si>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</si>
  <si>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</si>
  <si>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</si>
  <si>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</si>
  <si>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</si>
  <si>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</si>
  <si>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</si>
  <si>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</si>
  <si>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</si>
  <si>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</si>
  <si>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</si>
  <si>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</si>
  <si>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</si>
  <si>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Козелецька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</si>
  <si>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</si>
  <si>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</si>
  <si>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</si>
  <si>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</si>
  <si>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</si>
  <si>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</si>
  <si>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</si>
  <si>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</si>
  <si>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</si>
  <si>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</si>
  <si>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</si>
  <si>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</si>
  <si>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</si>
  <si>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</si>
  <si>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</si>
  <si>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</si>
  <si>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</si>
  <si>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</si>
  <si>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</si>
  <si>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</si>
  <si>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</si>
  <si>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</si>
  <si>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</si>
  <si>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</si>
  <si>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</si>
  <si>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</si>
  <si>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</si>
  <si>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</si>
  <si>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0117370</t>
  </si>
  <si>
    <t>7370</t>
  </si>
  <si>
    <t>0490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</si>
  <si>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</si>
  <si>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</si>
  <si>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</si>
  <si>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</si>
  <si>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</si>
  <si>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0117520</t>
  </si>
  <si>
    <t>7520</t>
  </si>
  <si>
    <t>0460</t>
  </si>
  <si>
    <t>Реалізація Національної програми інформатизації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</si>
  <si>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</si>
  <si>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</si>
  <si>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</si>
  <si>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</si>
  <si>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</si>
  <si>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</si>
  <si>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</si>
  <si>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</si>
  <si>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</si>
  <si>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</si>
  <si>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</si>
  <si>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</si>
  <si>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</si>
  <si>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</si>
  <si>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</si>
  <si>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</si>
  <si>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</si>
  <si>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</si>
  <si>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</si>
  <si>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</si>
  <si>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</si>
  <si>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</si>
  <si>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</si>
  <si>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</si>
  <si>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</si>
  <si>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</si>
  <si>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</si>
  <si>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</si>
  <si>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</si>
  <si>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</si>
  <si>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</si>
  <si>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</si>
  <si>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</si>
  <si>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</si>
  <si>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</si>
  <si>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</si>
  <si>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</si>
  <si>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</si>
  <si>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</si>
  <si>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</si>
  <si>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</si>
  <si>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</si>
  <si>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</si>
  <si>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</si>
  <si>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</si>
  <si>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</si>
  <si>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</si>
  <si>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</si>
  <si>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</si>
  <si>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</si>
  <si>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</si>
  <si>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</si>
  <si>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</si>
  <si>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</si>
  <si>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</si>
  <si>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</si>
  <si>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</si>
  <si>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</si>
  <si>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</si>
  <si>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</si>
  <si>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</si>
  <si>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</si>
  <si>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</si>
  <si>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0617520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</si>
  <si>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</si>
  <si>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</si>
  <si>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</si>
  <si>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</si>
  <si>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</si>
  <si>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</si>
  <si>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</si>
  <si>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</si>
  <si>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</si>
  <si>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</si>
  <si>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</si>
  <si>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</si>
  <si>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</si>
  <si>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</si>
  <si>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</si>
  <si>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</si>
  <si>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</si>
  <si>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</si>
  <si>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</si>
  <si>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</si>
  <si>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</si>
  <si>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</si>
  <si>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0817520</t>
  </si>
  <si>
    <t>3700000</t>
  </si>
  <si>
    <t>3710000</t>
  </si>
  <si>
    <t>3710160</t>
  </si>
  <si>
    <t>3717520</t>
  </si>
  <si>
    <t>3718710</t>
  </si>
  <si>
    <t>8710</t>
  </si>
  <si>
    <t>Резервний фонд місцевого бюджету</t>
  </si>
  <si>
    <t>УСЬОГО</t>
  </si>
  <si>
    <t>X</t>
  </si>
  <si>
    <t>видатків селищного бюджету Козелецької селищної ради на 2021 рік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</si>
  <si>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</si>
  <si>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Разом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</si>
  <si>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</si>
  <si>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Управлвння освіти, культури, сім`ї, молоді та спорту  Козелецької селищної ради</t>
  </si>
  <si>
    <t>Орган з питань освіти і науки</t>
  </si>
  <si>
    <t>Відділ соціального захисту населення</t>
  </si>
  <si>
    <t>Фінансове управління Козелецької селищної ради</t>
  </si>
  <si>
    <t>Орган з питань фінансів</t>
  </si>
  <si>
    <t>Керівництво і управління у відповідній сфері у містах (місті Києві), селищах, селах, територіальних громадах</t>
  </si>
  <si>
    <t>0118210</t>
  </si>
  <si>
    <t>8210</t>
  </si>
  <si>
    <t>0380</t>
  </si>
  <si>
    <t>Муніципальні формування з охорони громадського порядку</t>
  </si>
  <si>
    <t>Утримання та забезпечення діяльності центрів соціальних служб</t>
  </si>
  <si>
    <t>Інші субвенції з місцевого бюджету</t>
  </si>
  <si>
    <t>0117322</t>
  </si>
  <si>
    <t>0117330</t>
  </si>
  <si>
    <t>7322</t>
  </si>
  <si>
    <t>7330</t>
  </si>
  <si>
    <t>0443</t>
  </si>
  <si>
    <t>Будівництво інших об`єктів комунальної власності</t>
  </si>
  <si>
    <t xml:space="preserve">Будівництво медичних установ та закладів </t>
  </si>
  <si>
    <t>0117321</t>
  </si>
  <si>
    <t>7321</t>
  </si>
  <si>
    <t>Будівництво освітніх установ та закладів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</si>
  <si>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</si>
  <si>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</si>
  <si>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</si>
  <si>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</si>
  <si>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</si>
  <si>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</si>
  <si>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</si>
  <si>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</si>
  <si>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</si>
  <si>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</si>
  <si>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</si>
  <si>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</si>
  <si>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</si>
  <si>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до рішення виконавчого комітету Козелецької селищної ради від 25 травня 2021 року                    № 177-12/VIII</t>
  </si>
  <si>
    <t>Керуючий справами (секретар) виконавчого комітету                                                             Л.О.Набільська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</si>
</sst>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0">
    <xf numFmtId="0" fontId="0" fillId="0" borderId="0" xfId="0"/>
    <xf numFmtId="2" fontId="3" fillId="4" borderId="1" xfId="1" quotePrefix="1" applyNumberFormat="1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vertical="center" wrapText="1"/>
    </xf>
    <xf numFmtId="0" fontId="3" fillId="0" borderId="1" xfId="1" quotePrefix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vertical="center" wrapText="1"/>
    </xf>
    <xf numFmtId="4" fontId="3" fillId="2" borderId="1" xfId="1" applyNumberFormat="1" applyFont="1" applyFill="1" applyBorder="1" applyAlignment="1">
      <alignment vertical="center" wrapText="1"/>
    </xf>
    <xf numFmtId="4" fontId="3" fillId="0" borderId="1" xfId="1" applyNumberFormat="1" applyFont="1" applyBorder="1" applyAlignment="1">
      <alignment vertical="center" wrapText="1"/>
    </xf>
    <xf numFmtId="49" fontId="3" fillId="0" borderId="1" xfId="1" quotePrefix="1" applyNumberFormat="1" applyFont="1" applyBorder="1" applyAlignment="1">
      <alignment horizontal="center" vertical="center" wrapText="1"/>
    </xf>
    <xf numFmtId="0" fontId="5" fillId="3" borderId="1" xfId="1" quotePrefix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4" fontId="5" fillId="3" borderId="1" xfId="1" quotePrefix="1" applyNumberFormat="1" applyFont="1" applyFill="1" applyBorder="1" applyAlignment="1">
      <alignment vertical="center" wrapText="1"/>
    </xf>
    <xf numFmtId="4" fontId="5" fillId="3" borderId="1" xfId="1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quotePrefix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4" fontId="5" fillId="2" borderId="1" xfId="1" quotePrefix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4" borderId="0" xfId="1" applyFont="1" applyFill="1" applyBorder="1" applyAlignment="1">
      <alignment horizontal="center" vertical="center" wrapText="1"/>
    </xf>
    <xf numFmtId="0" fontId="5" fillId="4" borderId="0" xfId="1" quotePrefix="1" applyFont="1" applyFill="1" applyBorder="1" applyAlignment="1">
      <alignment horizontal="center" vertical="center" wrapText="1"/>
    </xf>
    <xf numFmtId="4" fontId="5" fillId="4" borderId="0" xfId="1" applyNumberFormat="1" applyFont="1" applyFill="1" applyBorder="1" applyAlignment="1">
      <alignment horizontal="center" vertical="center" wrapText="1"/>
    </xf>
    <xf numFmtId="4" fontId="5" fillId="4" borderId="0" xfId="1" quotePrefix="1" applyNumberFormat="1" applyFont="1" applyFill="1" applyBorder="1" applyAlignment="1">
      <alignment vertical="center" wrapText="1"/>
    </xf>
    <xf numFmtId="4" fontId="5" fillId="4" borderId="0" xfId="1" applyNumberFormat="1" applyFont="1" applyFill="1" applyBorder="1" applyAlignment="1">
      <alignment vertical="center" wrapText="1"/>
    </xf>
    <xf numFmtId="0" fontId="3" fillId="4" borderId="0" xfId="0" applyFont="1" applyFill="1"/>
    <xf numFmtId="0" fontId="0" fillId="4" borderId="0" xfId="0" applyFill="1"/>
    <xf numFmtId="4" fontId="3" fillId="4" borderId="1" xfId="1" applyNumberFormat="1" applyFont="1" applyFill="1" applyBorder="1" applyAlignment="1">
      <alignment vertical="center" wrapText="1"/>
    </xf>
    <xf numFmtId="0" fontId="3" fillId="0" borderId="1" xfId="2" quotePrefix="1" applyFont="1" applyBorder="1" applyAlignment="1">
      <alignment horizontal="center" vertical="center" wrapText="1"/>
    </xf>
    <xf numFmtId="4" fontId="3" fillId="0" borderId="1" xfId="2" quotePrefix="1" applyNumberFormat="1" applyFont="1" applyBorder="1" applyAlignment="1">
      <alignment horizontal="center" vertical="center" wrapText="1"/>
    </xf>
    <xf numFmtId="4" fontId="3" fillId="0" borderId="1" xfId="2" quotePrefix="1" applyNumberFormat="1" applyFont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4"/>
  <sheetViews>
    <sheetView tabSelected="1" topLeftCell="E1" workbookViewId="0">
      <selection activeCell="G81" sqref="G81"/>
    </sheetView>
  </sheetViews>
  <sheetFormatPr defaultRowHeight="15.75"/>
  <cols>
    <col min="1" max="3" width="12" style="3" customWidth="1"/>
    <col min="4" max="4" width="40.7109375" style="3" customWidth="1"/>
    <col min="5" max="5" width="18" style="3" customWidth="1"/>
    <col min="6" max="6" width="18.7109375" style="3" customWidth="1"/>
    <col min="7" max="7" width="17.85546875" style="3" customWidth="1"/>
    <col min="8" max="8" width="15.5703125" style="3" customWidth="1"/>
    <col min="9" max="9" width="13.7109375" style="3" customWidth="1"/>
    <col min="10" max="10" width="16.85546875" style="3" customWidth="1"/>
    <col min="11" max="11" width="14.85546875" style="3" customWidth="1"/>
    <col min="12" max="12" width="15.85546875" style="3" customWidth="1"/>
    <col min="13" max="14" width="13.7109375" style="3" customWidth="1"/>
    <col min="15" max="15" width="15.5703125" style="3" customWidth="1"/>
    <col min="16" max="16" width="17" style="3" customWidth="1"/>
    <col min="17" max="18" width="9.140625" style="3"/>
  </cols>
  <sheetData>
    <row r="1" spans="1:16">
      <c r="N1" s="43" t="s">
        <v>0</v>
      </c>
      <c r="O1" s="43"/>
      <c r="P1" s="43"/>
    </row>
    <row r="2" spans="1:16" ht="48" customHeight="1">
      <c r="M2" s="41"/>
      <c r="N2" s="44" t="s">
        <v>195</v>
      </c>
      <c r="O2" s="45"/>
      <c r="P2" s="45"/>
    </row>
    <row r="5" spans="1:16">
      <c r="A5" s="48" t="s">
        <v>1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</row>
    <row r="6" spans="1:16">
      <c r="A6" s="48" t="s">
        <v>156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</row>
    <row r="7" spans="1:16">
      <c r="A7" s="4" t="s">
        <v>2</v>
      </c>
    </row>
    <row r="8" spans="1:16">
      <c r="A8" s="3" t="s">
        <v>3</v>
      </c>
      <c r="P8" s="5" t="s">
        <v>4</v>
      </c>
    </row>
    <row r="9" spans="1:16" ht="15" customHeight="1">
      <c r="A9" s="47" t="s">
        <v>5</v>
      </c>
      <c r="B9" s="47" t="s">
        <v>6</v>
      </c>
      <c r="C9" s="47" t="s">
        <v>7</v>
      </c>
      <c r="D9" s="47" t="s">
        <v>8</v>
      </c>
      <c r="E9" s="47" t="s">
        <v>9</v>
      </c>
      <c r="F9" s="47"/>
      <c r="G9" s="47"/>
      <c r="H9" s="47"/>
      <c r="I9" s="47"/>
      <c r="J9" s="47" t="s">
        <v>16</v>
      </c>
      <c r="K9" s="47"/>
      <c r="L9" s="47"/>
      <c r="M9" s="47"/>
      <c r="N9" s="47"/>
      <c r="O9" s="47"/>
      <c r="P9" s="46" t="s">
        <v>158</v>
      </c>
    </row>
    <row r="10" spans="1:16" ht="15" customHeight="1">
      <c r="A10" s="47"/>
      <c r="B10" s="47"/>
      <c r="C10" s="47"/>
      <c r="D10" s="47"/>
      <c r="E10" s="46" t="s">
        <v>10</v>
      </c>
      <c r="F10" s="47" t="s">
        <v>11</v>
      </c>
      <c r="G10" s="47" t="s">
        <v>12</v>
      </c>
      <c r="H10" s="47"/>
      <c r="I10" s="47" t="s">
        <v>15</v>
      </c>
      <c r="J10" s="46" t="s">
        <v>10</v>
      </c>
      <c r="K10" s="47" t="s">
        <v>17</v>
      </c>
      <c r="L10" s="47" t="s">
        <v>11</v>
      </c>
      <c r="M10" s="47" t="s">
        <v>12</v>
      </c>
      <c r="N10" s="47"/>
      <c r="O10" s="47" t="s">
        <v>15</v>
      </c>
      <c r="P10" s="47"/>
    </row>
    <row r="11" spans="1:16" ht="15" customHeight="1">
      <c r="A11" s="47"/>
      <c r="B11" s="47"/>
      <c r="C11" s="47"/>
      <c r="D11" s="47"/>
      <c r="E11" s="47"/>
      <c r="F11" s="47"/>
      <c r="G11" s="47" t="s">
        <v>13</v>
      </c>
      <c r="H11" s="47" t="s">
        <v>14</v>
      </c>
      <c r="I11" s="47"/>
      <c r="J11" s="47"/>
      <c r="K11" s="47"/>
      <c r="L11" s="47"/>
      <c r="M11" s="47" t="s">
        <v>13</v>
      </c>
      <c r="N11" s="47" t="s">
        <v>14</v>
      </c>
      <c r="O11" s="47"/>
      <c r="P11" s="47"/>
    </row>
    <row r="12" spans="1:16" ht="44.25" customHeight="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</row>
    <row r="13" spans="1:16">
      <c r="A13" s="6">
        <v>1</v>
      </c>
      <c r="B13" s="6">
        <v>2</v>
      </c>
      <c r="C13" s="6">
        <v>3</v>
      </c>
      <c r="D13" s="6">
        <v>4</v>
      </c>
      <c r="E13" s="7">
        <v>5</v>
      </c>
      <c r="F13" s="6">
        <v>6</v>
      </c>
      <c r="G13" s="6">
        <v>7</v>
      </c>
      <c r="H13" s="6">
        <v>8</v>
      </c>
      <c r="I13" s="6">
        <v>9</v>
      </c>
      <c r="J13" s="7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7">
        <v>16</v>
      </c>
    </row>
    <row r="14" spans="1:16">
      <c r="A14" s="15" t="s">
        <v>18</v>
      </c>
      <c r="B14" s="16"/>
      <c r="C14" s="17"/>
      <c r="D14" s="18" t="s">
        <v>19</v>
      </c>
      <c r="E14" s="19">
        <f>E15</f>
        <v>32931955</v>
      </c>
      <c r="F14" s="19">
        <f>F15</f>
        <v>29732750</v>
      </c>
      <c r="G14" s="19">
        <f t="shared" ref="G14:I14" si="0">G15</f>
        <v>14464940</v>
      </c>
      <c r="H14" s="19">
        <f t="shared" si="0"/>
        <v>3931973</v>
      </c>
      <c r="I14" s="19">
        <f t="shared" si="0"/>
        <v>3199205</v>
      </c>
      <c r="J14" s="19">
        <f>J15</f>
        <v>2528256.2599999998</v>
      </c>
      <c r="K14" s="19">
        <f>K15</f>
        <v>1995631</v>
      </c>
      <c r="L14" s="19">
        <f t="shared" ref="L14:O14" si="1">L15</f>
        <v>532625.26</v>
      </c>
      <c r="M14" s="19">
        <f t="shared" si="1"/>
        <v>0</v>
      </c>
      <c r="N14" s="19">
        <f t="shared" si="1"/>
        <v>0</v>
      </c>
      <c r="O14" s="19">
        <f t="shared" si="1"/>
        <v>1995631</v>
      </c>
      <c r="P14" s="8">
        <f>E14+J14</f>
        <v>35460211.259999998</v>
      </c>
    </row>
    <row r="15" spans="1:16" ht="126">
      <c r="A15" s="15" t="s">
        <v>20</v>
      </c>
      <c r="B15" s="16"/>
      <c r="C15" s="17"/>
      <c r="D15" s="18" t="s">
        <v>157</v>
      </c>
      <c r="E15" s="19">
        <f t="shared" ref="E15:O15" si="2">SUM(E16:E33)</f>
        <v>32931955</v>
      </c>
      <c r="F15" s="19">
        <f t="shared" si="2"/>
        <v>29732750</v>
      </c>
      <c r="G15" s="19">
        <f t="shared" si="2"/>
        <v>14464940</v>
      </c>
      <c r="H15" s="19">
        <f t="shared" si="2"/>
        <v>3931973</v>
      </c>
      <c r="I15" s="19">
        <f t="shared" si="2"/>
        <v>3199205</v>
      </c>
      <c r="J15" s="19">
        <f t="shared" si="2"/>
        <v>2528256.2599999998</v>
      </c>
      <c r="K15" s="19">
        <f t="shared" si="2"/>
        <v>1995631</v>
      </c>
      <c r="L15" s="19">
        <f t="shared" si="2"/>
        <v>532625.26</v>
      </c>
      <c r="M15" s="19">
        <f t="shared" si="2"/>
        <v>0</v>
      </c>
      <c r="N15" s="19">
        <f t="shared" si="2"/>
        <v>0</v>
      </c>
      <c r="O15" s="19">
        <f t="shared" si="2"/>
        <v>1995631</v>
      </c>
      <c r="P15" s="8">
        <f t="shared" ref="P15:P71" si="3">E15+J15</f>
        <v>35460211.259999998</v>
      </c>
    </row>
    <row r="16" spans="1:16" ht="94.5">
      <c r="A16" s="9" t="s">
        <v>21</v>
      </c>
      <c r="B16" s="9" t="s">
        <v>22</v>
      </c>
      <c r="C16" s="10" t="s">
        <v>23</v>
      </c>
      <c r="D16" s="11" t="s">
        <v>24</v>
      </c>
      <c r="E16" s="12">
        <f>F16+I16</f>
        <v>20942790</v>
      </c>
      <c r="F16" s="13">
        <v>20942790</v>
      </c>
      <c r="G16" s="13">
        <v>14464940</v>
      </c>
      <c r="H16" s="13">
        <v>2565413</v>
      </c>
      <c r="I16" s="13">
        <v>0</v>
      </c>
      <c r="J16" s="12">
        <f>K16+L16</f>
        <v>13000</v>
      </c>
      <c r="K16" s="13">
        <v>13000</v>
      </c>
      <c r="L16" s="13">
        <v>0</v>
      </c>
      <c r="M16" s="13">
        <v>0</v>
      </c>
      <c r="N16" s="13">
        <v>0</v>
      </c>
      <c r="O16" s="13">
        <v>13000</v>
      </c>
      <c r="P16" s="8">
        <f t="shared" si="3"/>
        <v>20955790</v>
      </c>
    </row>
    <row r="17" spans="1:16" ht="31.5">
      <c r="A17" s="9" t="s">
        <v>25</v>
      </c>
      <c r="B17" s="9" t="s">
        <v>26</v>
      </c>
      <c r="C17" s="10" t="s">
        <v>27</v>
      </c>
      <c r="D17" s="11" t="s">
        <v>28</v>
      </c>
      <c r="E17" s="12">
        <f t="shared" ref="E17:E33" si="4">F17+I17</f>
        <v>399035</v>
      </c>
      <c r="F17" s="13">
        <v>399035</v>
      </c>
      <c r="G17" s="13">
        <v>0</v>
      </c>
      <c r="H17" s="13">
        <v>0</v>
      </c>
      <c r="I17" s="13">
        <v>0</v>
      </c>
      <c r="J17" s="12">
        <f t="shared" ref="J17:J33" si="5">K17+L17</f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8">
        <f t="shared" si="3"/>
        <v>399035</v>
      </c>
    </row>
    <row r="18" spans="1:16" ht="31.5">
      <c r="A18" s="9" t="s">
        <v>29</v>
      </c>
      <c r="B18" s="9" t="s">
        <v>30</v>
      </c>
      <c r="C18" s="10" t="s">
        <v>31</v>
      </c>
      <c r="D18" s="11" t="s">
        <v>32</v>
      </c>
      <c r="E18" s="12">
        <f t="shared" si="4"/>
        <v>1110000</v>
      </c>
      <c r="F18" s="32">
        <v>1110000</v>
      </c>
      <c r="G18" s="13">
        <v>0</v>
      </c>
      <c r="H18" s="13">
        <v>0</v>
      </c>
      <c r="I18" s="13">
        <v>0</v>
      </c>
      <c r="J18" s="12">
        <f t="shared" si="5"/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8">
        <f t="shared" si="3"/>
        <v>1110000</v>
      </c>
    </row>
    <row r="19" spans="1:16" ht="63">
      <c r="A19" s="9" t="s">
        <v>33</v>
      </c>
      <c r="B19" s="9" t="s">
        <v>34</v>
      </c>
      <c r="C19" s="10" t="s">
        <v>35</v>
      </c>
      <c r="D19" s="11" t="s">
        <v>36</v>
      </c>
      <c r="E19" s="12">
        <f t="shared" si="4"/>
        <v>1300000</v>
      </c>
      <c r="F19" s="13">
        <v>1300000</v>
      </c>
      <c r="G19" s="13">
        <v>0</v>
      </c>
      <c r="H19" s="13">
        <v>0</v>
      </c>
      <c r="I19" s="13">
        <v>0</v>
      </c>
      <c r="J19" s="12">
        <f t="shared" si="5"/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8">
        <f t="shared" si="3"/>
        <v>1300000</v>
      </c>
    </row>
    <row r="20" spans="1:16" ht="47.25">
      <c r="A20" s="9" t="s">
        <v>37</v>
      </c>
      <c r="B20" s="9" t="s">
        <v>38</v>
      </c>
      <c r="C20" s="10" t="s">
        <v>39</v>
      </c>
      <c r="D20" s="11" t="s">
        <v>40</v>
      </c>
      <c r="E20" s="12">
        <f t="shared" si="4"/>
        <v>994700</v>
      </c>
      <c r="F20" s="13">
        <v>994700</v>
      </c>
      <c r="G20" s="13">
        <v>0</v>
      </c>
      <c r="H20" s="13">
        <v>0</v>
      </c>
      <c r="I20" s="13">
        <v>0</v>
      </c>
      <c r="J20" s="12">
        <f t="shared" si="5"/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8">
        <f t="shared" si="3"/>
        <v>994700</v>
      </c>
    </row>
    <row r="21" spans="1:16" ht="31.5">
      <c r="A21" s="9" t="s">
        <v>41</v>
      </c>
      <c r="B21" s="9" t="s">
        <v>42</v>
      </c>
      <c r="C21" s="10" t="s">
        <v>39</v>
      </c>
      <c r="D21" s="11" t="s">
        <v>43</v>
      </c>
      <c r="E21" s="12">
        <f t="shared" si="4"/>
        <v>10000</v>
      </c>
      <c r="F21" s="13">
        <v>10000</v>
      </c>
      <c r="G21" s="13">
        <v>0</v>
      </c>
      <c r="H21" s="13">
        <v>0</v>
      </c>
      <c r="I21" s="13">
        <v>0</v>
      </c>
      <c r="J21" s="12">
        <f t="shared" si="5"/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8">
        <f t="shared" si="3"/>
        <v>10000</v>
      </c>
    </row>
    <row r="22" spans="1:16" ht="31.5">
      <c r="A22" s="9" t="s">
        <v>44</v>
      </c>
      <c r="B22" s="9" t="s">
        <v>45</v>
      </c>
      <c r="C22" s="10" t="s">
        <v>46</v>
      </c>
      <c r="D22" s="11" t="s">
        <v>47</v>
      </c>
      <c r="E22" s="12">
        <f t="shared" si="4"/>
        <v>4712375</v>
      </c>
      <c r="F22" s="32">
        <v>1612375</v>
      </c>
      <c r="G22" s="13">
        <v>0</v>
      </c>
      <c r="H22" s="13">
        <v>1366560</v>
      </c>
      <c r="I22" s="13">
        <v>3100000</v>
      </c>
      <c r="J22" s="12">
        <f t="shared" si="5"/>
        <v>4635</v>
      </c>
      <c r="K22" s="13">
        <v>0</v>
      </c>
      <c r="L22" s="13">
        <v>4635</v>
      </c>
      <c r="M22" s="13">
        <v>0</v>
      </c>
      <c r="N22" s="13">
        <v>0</v>
      </c>
      <c r="O22" s="13">
        <v>0</v>
      </c>
      <c r="P22" s="8">
        <f t="shared" si="3"/>
        <v>4717010</v>
      </c>
    </row>
    <row r="23" spans="1:16" ht="126">
      <c r="A23" s="39" t="s">
        <v>191</v>
      </c>
      <c r="B23" s="40" t="s">
        <v>192</v>
      </c>
      <c r="C23" s="40" t="s">
        <v>193</v>
      </c>
      <c r="D23" s="24" t="s">
        <v>194</v>
      </c>
      <c r="E23" s="12">
        <f t="shared" si="4"/>
        <v>99205</v>
      </c>
      <c r="F23" s="32">
        <v>0</v>
      </c>
      <c r="G23" s="13">
        <v>0</v>
      </c>
      <c r="H23" s="13">
        <v>0</v>
      </c>
      <c r="I23" s="13">
        <v>99205</v>
      </c>
      <c r="J23" s="12">
        <f t="shared" si="5"/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8">
        <f t="shared" si="3"/>
        <v>99205</v>
      </c>
    </row>
    <row r="24" spans="1:16" ht="31.5">
      <c r="A24" s="14" t="s">
        <v>172</v>
      </c>
      <c r="B24" s="14" t="s">
        <v>174</v>
      </c>
      <c r="C24" s="14" t="s">
        <v>176</v>
      </c>
      <c r="D24" s="2" t="s">
        <v>178</v>
      </c>
      <c r="E24" s="12">
        <f t="shared" si="4"/>
        <v>0</v>
      </c>
      <c r="F24" s="13">
        <v>0</v>
      </c>
      <c r="G24" s="13">
        <v>0</v>
      </c>
      <c r="H24" s="13">
        <v>0</v>
      </c>
      <c r="I24" s="13">
        <v>0</v>
      </c>
      <c r="J24" s="12">
        <f t="shared" si="5"/>
        <v>60000</v>
      </c>
      <c r="K24" s="13">
        <v>60000</v>
      </c>
      <c r="L24" s="13">
        <v>0</v>
      </c>
      <c r="M24" s="13">
        <v>0</v>
      </c>
      <c r="N24" s="13">
        <v>0</v>
      </c>
      <c r="O24" s="13">
        <v>60000</v>
      </c>
      <c r="P24" s="8">
        <f t="shared" si="3"/>
        <v>60000</v>
      </c>
    </row>
    <row r="25" spans="1:16" ht="31.5">
      <c r="A25" s="14" t="s">
        <v>173</v>
      </c>
      <c r="B25" s="14" t="s">
        <v>175</v>
      </c>
      <c r="C25" s="14" t="s">
        <v>176</v>
      </c>
      <c r="D25" s="1" t="s">
        <v>177</v>
      </c>
      <c r="E25" s="12">
        <f t="shared" si="4"/>
        <v>0</v>
      </c>
      <c r="F25" s="13">
        <v>0</v>
      </c>
      <c r="G25" s="13">
        <v>0</v>
      </c>
      <c r="H25" s="13">
        <v>0</v>
      </c>
      <c r="I25" s="13">
        <v>0</v>
      </c>
      <c r="J25" s="12">
        <f t="shared" si="5"/>
        <v>1450000</v>
      </c>
      <c r="K25" s="13">
        <v>1450000</v>
      </c>
      <c r="L25" s="13">
        <v>0</v>
      </c>
      <c r="M25" s="13">
        <v>0</v>
      </c>
      <c r="N25" s="13">
        <v>0</v>
      </c>
      <c r="O25" s="13">
        <v>1450000</v>
      </c>
      <c r="P25" s="8">
        <f t="shared" si="3"/>
        <v>1450000</v>
      </c>
    </row>
    <row r="26" spans="1:16" ht="63">
      <c r="A26" s="36" t="s">
        <v>188</v>
      </c>
      <c r="B26" s="36" t="s">
        <v>189</v>
      </c>
      <c r="C26" s="37" t="s">
        <v>50</v>
      </c>
      <c r="D26" s="38" t="s">
        <v>190</v>
      </c>
      <c r="E26" s="12">
        <f t="shared" si="4"/>
        <v>0</v>
      </c>
      <c r="F26" s="13">
        <v>0</v>
      </c>
      <c r="G26" s="13">
        <v>0</v>
      </c>
      <c r="H26" s="13">
        <v>0</v>
      </c>
      <c r="I26" s="13">
        <v>0</v>
      </c>
      <c r="J26" s="12">
        <f t="shared" si="5"/>
        <v>422631</v>
      </c>
      <c r="K26" s="13">
        <v>422631</v>
      </c>
      <c r="L26" s="13">
        <v>0</v>
      </c>
      <c r="M26" s="13">
        <v>0</v>
      </c>
      <c r="N26" s="13">
        <v>0</v>
      </c>
      <c r="O26" s="13">
        <v>422631</v>
      </c>
      <c r="P26" s="8">
        <f t="shared" si="3"/>
        <v>422631</v>
      </c>
    </row>
    <row r="27" spans="1:16" ht="31.5">
      <c r="A27" s="9" t="s">
        <v>48</v>
      </c>
      <c r="B27" s="9" t="s">
        <v>49</v>
      </c>
      <c r="C27" s="10" t="s">
        <v>50</v>
      </c>
      <c r="D27" s="11" t="s">
        <v>51</v>
      </c>
      <c r="E27" s="12">
        <f t="shared" si="4"/>
        <v>0</v>
      </c>
      <c r="F27" s="13">
        <v>0</v>
      </c>
      <c r="G27" s="13">
        <v>0</v>
      </c>
      <c r="H27" s="13">
        <v>0</v>
      </c>
      <c r="I27" s="13">
        <v>0</v>
      </c>
      <c r="J27" s="12">
        <f t="shared" si="5"/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8">
        <f t="shared" si="3"/>
        <v>0</v>
      </c>
    </row>
    <row r="28" spans="1:16" ht="47.25">
      <c r="A28" s="9" t="s">
        <v>52</v>
      </c>
      <c r="B28" s="9" t="s">
        <v>53</v>
      </c>
      <c r="C28" s="10" t="s">
        <v>54</v>
      </c>
      <c r="D28" s="11" t="s">
        <v>55</v>
      </c>
      <c r="E28" s="12">
        <f t="shared" si="4"/>
        <v>3300000</v>
      </c>
      <c r="F28" s="13">
        <v>3300000</v>
      </c>
      <c r="G28" s="13">
        <v>0</v>
      </c>
      <c r="H28" s="13">
        <v>0</v>
      </c>
      <c r="I28" s="13">
        <v>0</v>
      </c>
      <c r="J28" s="12">
        <f t="shared" si="5"/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8">
        <f t="shared" si="3"/>
        <v>3300000</v>
      </c>
    </row>
    <row r="29" spans="1:16" ht="31.5">
      <c r="A29" s="9" t="s">
        <v>56</v>
      </c>
      <c r="B29" s="9" t="s">
        <v>57</v>
      </c>
      <c r="C29" s="10" t="s">
        <v>58</v>
      </c>
      <c r="D29" s="11" t="s">
        <v>59</v>
      </c>
      <c r="E29" s="12">
        <f t="shared" si="4"/>
        <v>1850</v>
      </c>
      <c r="F29" s="13">
        <v>1850</v>
      </c>
      <c r="G29" s="13">
        <v>0</v>
      </c>
      <c r="H29" s="13">
        <v>0</v>
      </c>
      <c r="I29" s="13">
        <v>0</v>
      </c>
      <c r="J29" s="12">
        <f t="shared" si="5"/>
        <v>50000</v>
      </c>
      <c r="K29" s="13">
        <v>50000</v>
      </c>
      <c r="L29" s="13">
        <v>0</v>
      </c>
      <c r="M29" s="13">
        <v>0</v>
      </c>
      <c r="N29" s="13">
        <v>0</v>
      </c>
      <c r="O29" s="13">
        <v>50000</v>
      </c>
      <c r="P29" s="8">
        <f t="shared" si="3"/>
        <v>51850</v>
      </c>
    </row>
    <row r="30" spans="1:16" ht="31.5">
      <c r="A30" s="9" t="s">
        <v>60</v>
      </c>
      <c r="B30" s="9" t="s">
        <v>61</v>
      </c>
      <c r="C30" s="10" t="s">
        <v>50</v>
      </c>
      <c r="D30" s="11" t="s">
        <v>62</v>
      </c>
      <c r="E30" s="12">
        <f t="shared" si="4"/>
        <v>17000</v>
      </c>
      <c r="F30" s="13">
        <v>17000</v>
      </c>
      <c r="G30" s="13">
        <v>0</v>
      </c>
      <c r="H30" s="13">
        <v>0</v>
      </c>
      <c r="I30" s="13">
        <v>0</v>
      </c>
      <c r="J30" s="12">
        <f t="shared" si="5"/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8">
        <f t="shared" si="3"/>
        <v>17000</v>
      </c>
    </row>
    <row r="31" spans="1:16" ht="126">
      <c r="A31" s="9" t="s">
        <v>63</v>
      </c>
      <c r="B31" s="9" t="s">
        <v>64</v>
      </c>
      <c r="C31" s="10" t="s">
        <v>50</v>
      </c>
      <c r="D31" s="11" t="s">
        <v>159</v>
      </c>
      <c r="E31" s="12">
        <f t="shared" si="4"/>
        <v>0</v>
      </c>
      <c r="F31" s="13">
        <v>0</v>
      </c>
      <c r="G31" s="13">
        <v>0</v>
      </c>
      <c r="H31" s="13">
        <v>0</v>
      </c>
      <c r="I31" s="13">
        <v>0</v>
      </c>
      <c r="J31" s="12">
        <f t="shared" si="5"/>
        <v>442390.26</v>
      </c>
      <c r="K31" s="13">
        <v>0</v>
      </c>
      <c r="L31" s="13">
        <v>442390.26</v>
      </c>
      <c r="M31" s="13">
        <v>0</v>
      </c>
      <c r="N31" s="13">
        <v>0</v>
      </c>
      <c r="O31" s="13">
        <v>0</v>
      </c>
      <c r="P31" s="8">
        <f t="shared" si="3"/>
        <v>442390.26</v>
      </c>
    </row>
    <row r="32" spans="1:16" ht="31.5">
      <c r="A32" s="9" t="s">
        <v>166</v>
      </c>
      <c r="B32" s="9" t="s">
        <v>167</v>
      </c>
      <c r="C32" s="10" t="s">
        <v>168</v>
      </c>
      <c r="D32" s="11" t="s">
        <v>169</v>
      </c>
      <c r="E32" s="12">
        <f t="shared" si="4"/>
        <v>45000</v>
      </c>
      <c r="F32" s="13">
        <v>45000</v>
      </c>
      <c r="G32" s="13">
        <v>0</v>
      </c>
      <c r="H32" s="13">
        <v>0</v>
      </c>
      <c r="I32" s="13">
        <v>0</v>
      </c>
      <c r="J32" s="12">
        <f t="shared" si="5"/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8">
        <f t="shared" si="3"/>
        <v>45000</v>
      </c>
    </row>
    <row r="33" spans="1:16" ht="31.5">
      <c r="A33" s="9" t="s">
        <v>65</v>
      </c>
      <c r="B33" s="9" t="s">
        <v>66</v>
      </c>
      <c r="C33" s="10" t="s">
        <v>67</v>
      </c>
      <c r="D33" s="11" t="s">
        <v>68</v>
      </c>
      <c r="E33" s="12">
        <f t="shared" si="4"/>
        <v>0</v>
      </c>
      <c r="F33" s="13">
        <v>0</v>
      </c>
      <c r="G33" s="13">
        <v>0</v>
      </c>
      <c r="H33" s="13">
        <v>0</v>
      </c>
      <c r="I33" s="13">
        <v>0</v>
      </c>
      <c r="J33" s="12">
        <f t="shared" si="5"/>
        <v>85600</v>
      </c>
      <c r="K33" s="13">
        <v>0</v>
      </c>
      <c r="L33" s="13">
        <v>85600</v>
      </c>
      <c r="M33" s="13">
        <v>0</v>
      </c>
      <c r="N33" s="13">
        <v>0</v>
      </c>
      <c r="O33" s="13">
        <v>0</v>
      </c>
      <c r="P33" s="8">
        <f t="shared" si="3"/>
        <v>85600</v>
      </c>
    </row>
    <row r="34" spans="1:16" ht="47.25">
      <c r="A34" s="15" t="s">
        <v>69</v>
      </c>
      <c r="B34" s="16"/>
      <c r="C34" s="17"/>
      <c r="D34" s="18" t="s">
        <v>160</v>
      </c>
      <c r="E34" s="19">
        <f>E35</f>
        <v>101918735.38</v>
      </c>
      <c r="F34" s="19">
        <f>F35</f>
        <v>101918735.38</v>
      </c>
      <c r="G34" s="19">
        <f t="shared" ref="G34:I34" si="6">G35</f>
        <v>73896268.859999999</v>
      </c>
      <c r="H34" s="19">
        <f t="shared" si="6"/>
        <v>5437475.1200000001</v>
      </c>
      <c r="I34" s="19">
        <f t="shared" si="6"/>
        <v>0</v>
      </c>
      <c r="J34" s="19">
        <f>J35</f>
        <v>4049991.83</v>
      </c>
      <c r="K34" s="19">
        <f>K35</f>
        <v>1473845</v>
      </c>
      <c r="L34" s="19">
        <f t="shared" ref="L34:O34" si="7">L35</f>
        <v>2576146.83</v>
      </c>
      <c r="M34" s="19">
        <f t="shared" si="7"/>
        <v>26200</v>
      </c>
      <c r="N34" s="19">
        <f t="shared" si="7"/>
        <v>0</v>
      </c>
      <c r="O34" s="19">
        <f t="shared" si="7"/>
        <v>1473845</v>
      </c>
      <c r="P34" s="8">
        <f t="shared" si="3"/>
        <v>105968727.20999999</v>
      </c>
    </row>
    <row r="35" spans="1:16">
      <c r="A35" s="15" t="s">
        <v>70</v>
      </c>
      <c r="B35" s="16"/>
      <c r="C35" s="17"/>
      <c r="D35" s="18" t="s">
        <v>161</v>
      </c>
      <c r="E35" s="19">
        <f>SUM(E36:E55)</f>
        <v>101918735.38</v>
      </c>
      <c r="F35" s="19">
        <f>SUM(F36:F55)</f>
        <v>101918735.38</v>
      </c>
      <c r="G35" s="19">
        <f t="shared" ref="G35:K35" si="8">SUM(G36:G55)</f>
        <v>73896268.859999999</v>
      </c>
      <c r="H35" s="19">
        <f t="shared" si="8"/>
        <v>5437475.1200000001</v>
      </c>
      <c r="I35" s="19">
        <f t="shared" si="8"/>
        <v>0</v>
      </c>
      <c r="J35" s="19">
        <f t="shared" si="8"/>
        <v>4049991.83</v>
      </c>
      <c r="K35" s="19">
        <f t="shared" si="8"/>
        <v>1473845</v>
      </c>
      <c r="L35" s="19">
        <f t="shared" ref="L35" si="9">SUM(L36:L55)</f>
        <v>2576146.83</v>
      </c>
      <c r="M35" s="19">
        <f t="shared" ref="M35" si="10">SUM(M36:M55)</f>
        <v>26200</v>
      </c>
      <c r="N35" s="19">
        <f t="shared" ref="N35" si="11">SUM(N36:N55)</f>
        <v>0</v>
      </c>
      <c r="O35" s="19">
        <f t="shared" ref="O35" si="12">SUM(O36:O55)</f>
        <v>1473845</v>
      </c>
      <c r="P35" s="8">
        <f t="shared" si="3"/>
        <v>105968727.20999999</v>
      </c>
    </row>
    <row r="36" spans="1:16" ht="47.25">
      <c r="A36" s="9" t="s">
        <v>71</v>
      </c>
      <c r="B36" s="9" t="s">
        <v>72</v>
      </c>
      <c r="C36" s="10" t="s">
        <v>23</v>
      </c>
      <c r="D36" s="11" t="s">
        <v>165</v>
      </c>
      <c r="E36" s="12">
        <f>F36+I36</f>
        <v>1501001.67</v>
      </c>
      <c r="F36" s="13">
        <v>1501001.67</v>
      </c>
      <c r="G36" s="13">
        <v>950962.22</v>
      </c>
      <c r="H36" s="13">
        <v>72000</v>
      </c>
      <c r="I36" s="13">
        <v>0</v>
      </c>
      <c r="J36" s="12">
        <f>K36+L36</f>
        <v>23025</v>
      </c>
      <c r="K36" s="13">
        <v>23025</v>
      </c>
      <c r="L36" s="13">
        <v>0</v>
      </c>
      <c r="M36" s="13">
        <v>0</v>
      </c>
      <c r="N36" s="13">
        <v>0</v>
      </c>
      <c r="O36" s="13">
        <v>23025</v>
      </c>
      <c r="P36" s="8">
        <f t="shared" si="3"/>
        <v>1524026.67</v>
      </c>
    </row>
    <row r="37" spans="1:16">
      <c r="A37" s="9" t="s">
        <v>73</v>
      </c>
      <c r="B37" s="9" t="s">
        <v>74</v>
      </c>
      <c r="C37" s="10" t="s">
        <v>75</v>
      </c>
      <c r="D37" s="11" t="s">
        <v>76</v>
      </c>
      <c r="E37" s="12">
        <f t="shared" ref="E37:E55" si="13">F37+I37</f>
        <v>11199570.93</v>
      </c>
      <c r="F37" s="13">
        <v>11199570.93</v>
      </c>
      <c r="G37" s="13">
        <v>7674800</v>
      </c>
      <c r="H37" s="13">
        <v>929954.24</v>
      </c>
      <c r="I37" s="13">
        <v>0</v>
      </c>
      <c r="J37" s="12">
        <f t="shared" ref="J37:J55" si="14">K37+L37</f>
        <v>1320006</v>
      </c>
      <c r="K37" s="13">
        <v>0</v>
      </c>
      <c r="L37" s="13">
        <v>1320006</v>
      </c>
      <c r="M37" s="13">
        <v>0</v>
      </c>
      <c r="N37" s="13">
        <v>0</v>
      </c>
      <c r="O37" s="13">
        <v>0</v>
      </c>
      <c r="P37" s="8">
        <f t="shared" si="3"/>
        <v>12519576.93</v>
      </c>
    </row>
    <row r="38" spans="1:16" ht="31.5">
      <c r="A38" s="9" t="s">
        <v>77</v>
      </c>
      <c r="B38" s="9" t="s">
        <v>78</v>
      </c>
      <c r="C38" s="10" t="s">
        <v>79</v>
      </c>
      <c r="D38" s="11" t="s">
        <v>80</v>
      </c>
      <c r="E38" s="12">
        <f t="shared" si="13"/>
        <v>14347474</v>
      </c>
      <c r="F38" s="13">
        <v>14347474</v>
      </c>
      <c r="G38" s="13">
        <v>6644310</v>
      </c>
      <c r="H38" s="13">
        <v>3856078.13</v>
      </c>
      <c r="I38" s="13">
        <v>0</v>
      </c>
      <c r="J38" s="12">
        <f t="shared" si="14"/>
        <v>1101520.26</v>
      </c>
      <c r="K38" s="13">
        <v>115000</v>
      </c>
      <c r="L38" s="13">
        <v>986520.26</v>
      </c>
      <c r="M38" s="13">
        <v>0</v>
      </c>
      <c r="N38" s="13">
        <v>0</v>
      </c>
      <c r="O38" s="13">
        <v>115000</v>
      </c>
      <c r="P38" s="8">
        <f t="shared" si="3"/>
        <v>15448994.26</v>
      </c>
    </row>
    <row r="39" spans="1:16" ht="31.5">
      <c r="A39" s="9" t="s">
        <v>81</v>
      </c>
      <c r="B39" s="9" t="s">
        <v>82</v>
      </c>
      <c r="C39" s="10" t="s">
        <v>79</v>
      </c>
      <c r="D39" s="11" t="s">
        <v>80</v>
      </c>
      <c r="E39" s="12">
        <f t="shared" si="13"/>
        <v>52581900</v>
      </c>
      <c r="F39" s="13">
        <v>52581900</v>
      </c>
      <c r="G39" s="13">
        <v>43099918</v>
      </c>
      <c r="H39" s="13">
        <v>0</v>
      </c>
      <c r="I39" s="13">
        <v>0</v>
      </c>
      <c r="J39" s="12">
        <f t="shared" si="14"/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8">
        <f t="shared" si="3"/>
        <v>52581900</v>
      </c>
    </row>
    <row r="40" spans="1:16" ht="47.25">
      <c r="A40" s="9" t="s">
        <v>83</v>
      </c>
      <c r="B40" s="9" t="s">
        <v>84</v>
      </c>
      <c r="C40" s="10" t="s">
        <v>85</v>
      </c>
      <c r="D40" s="11" t="s">
        <v>86</v>
      </c>
      <c r="E40" s="12">
        <f t="shared" si="13"/>
        <v>1830466.53</v>
      </c>
      <c r="F40" s="13">
        <v>1830466.53</v>
      </c>
      <c r="G40" s="13">
        <v>1221378</v>
      </c>
      <c r="H40" s="13">
        <v>228784.21</v>
      </c>
      <c r="I40" s="13">
        <v>0</v>
      </c>
      <c r="J40" s="12">
        <f t="shared" si="14"/>
        <v>96494.35</v>
      </c>
      <c r="K40" s="13">
        <v>85000</v>
      </c>
      <c r="L40" s="13">
        <v>11494.35</v>
      </c>
      <c r="M40" s="13">
        <v>0</v>
      </c>
      <c r="N40" s="13">
        <v>0</v>
      </c>
      <c r="O40" s="13">
        <v>85000</v>
      </c>
      <c r="P40" s="8">
        <f t="shared" si="3"/>
        <v>1926960.8800000001</v>
      </c>
    </row>
    <row r="41" spans="1:16" ht="31.5">
      <c r="A41" s="9" t="s">
        <v>87</v>
      </c>
      <c r="B41" s="9" t="s">
        <v>88</v>
      </c>
      <c r="C41" s="10" t="s">
        <v>85</v>
      </c>
      <c r="D41" s="11" t="s">
        <v>89</v>
      </c>
      <c r="E41" s="12">
        <f t="shared" si="13"/>
        <v>3269055.54</v>
      </c>
      <c r="F41" s="13">
        <v>3269055.54</v>
      </c>
      <c r="G41" s="13">
        <v>2512266.52</v>
      </c>
      <c r="H41" s="13">
        <v>143855.54</v>
      </c>
      <c r="I41" s="13">
        <v>0</v>
      </c>
      <c r="J41" s="12">
        <f t="shared" si="14"/>
        <v>80000</v>
      </c>
      <c r="K41" s="13">
        <v>0</v>
      </c>
      <c r="L41" s="13">
        <v>80000</v>
      </c>
      <c r="M41" s="13">
        <v>26200</v>
      </c>
      <c r="N41" s="13">
        <v>0</v>
      </c>
      <c r="O41" s="13">
        <v>0</v>
      </c>
      <c r="P41" s="8">
        <f t="shared" si="3"/>
        <v>3349055.54</v>
      </c>
    </row>
    <row r="42" spans="1:16" ht="31.5">
      <c r="A42" s="9" t="s">
        <v>90</v>
      </c>
      <c r="B42" s="9" t="s">
        <v>91</v>
      </c>
      <c r="C42" s="10" t="s">
        <v>92</v>
      </c>
      <c r="D42" s="11" t="s">
        <v>93</v>
      </c>
      <c r="E42" s="12">
        <f t="shared" si="13"/>
        <v>664973.32999999996</v>
      </c>
      <c r="F42" s="13">
        <v>664973.32999999996</v>
      </c>
      <c r="G42" s="13">
        <v>544240.43999999994</v>
      </c>
      <c r="H42" s="13">
        <v>0</v>
      </c>
      <c r="I42" s="13">
        <v>0</v>
      </c>
      <c r="J42" s="12">
        <f t="shared" si="14"/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8">
        <f t="shared" si="3"/>
        <v>664973.32999999996</v>
      </c>
    </row>
    <row r="43" spans="1:16" ht="31.5">
      <c r="A43" s="9" t="s">
        <v>94</v>
      </c>
      <c r="B43" s="9" t="s">
        <v>95</v>
      </c>
      <c r="C43" s="10" t="s">
        <v>92</v>
      </c>
      <c r="D43" s="11" t="s">
        <v>96</v>
      </c>
      <c r="E43" s="12">
        <f t="shared" si="13"/>
        <v>4479700</v>
      </c>
      <c r="F43" s="13">
        <v>4479700</v>
      </c>
      <c r="G43" s="13">
        <v>2461902.2999999998</v>
      </c>
      <c r="H43" s="13">
        <v>0</v>
      </c>
      <c r="I43" s="13">
        <v>0</v>
      </c>
      <c r="J43" s="12">
        <f t="shared" si="14"/>
        <v>4850</v>
      </c>
      <c r="K43" s="13">
        <v>0</v>
      </c>
      <c r="L43" s="13">
        <v>4850</v>
      </c>
      <c r="M43" s="13">
        <v>0</v>
      </c>
      <c r="N43" s="13">
        <v>0</v>
      </c>
      <c r="O43" s="13">
        <v>0</v>
      </c>
      <c r="P43" s="8">
        <f t="shared" si="3"/>
        <v>4484550</v>
      </c>
    </row>
    <row r="44" spans="1:16">
      <c r="A44" s="9" t="s">
        <v>97</v>
      </c>
      <c r="B44" s="9" t="s">
        <v>98</v>
      </c>
      <c r="C44" s="10" t="s">
        <v>92</v>
      </c>
      <c r="D44" s="11" t="s">
        <v>99</v>
      </c>
      <c r="E44" s="12">
        <f t="shared" si="13"/>
        <v>83968</v>
      </c>
      <c r="F44" s="13">
        <v>83968</v>
      </c>
      <c r="G44" s="13">
        <v>0</v>
      </c>
      <c r="H44" s="13">
        <v>0</v>
      </c>
      <c r="I44" s="13">
        <v>0</v>
      </c>
      <c r="J44" s="12">
        <f t="shared" si="14"/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8">
        <f t="shared" si="3"/>
        <v>83968</v>
      </c>
    </row>
    <row r="45" spans="1:16" ht="78.75">
      <c r="A45" s="33" t="s">
        <v>182</v>
      </c>
      <c r="B45" s="33" t="s">
        <v>183</v>
      </c>
      <c r="C45" s="34" t="s">
        <v>92</v>
      </c>
      <c r="D45" s="35" t="s">
        <v>184</v>
      </c>
      <c r="E45" s="12">
        <f t="shared" si="13"/>
        <v>41000</v>
      </c>
      <c r="F45" s="13">
        <v>41000</v>
      </c>
      <c r="G45" s="13">
        <v>33606</v>
      </c>
      <c r="H45" s="13">
        <v>0</v>
      </c>
      <c r="I45" s="13">
        <v>0</v>
      </c>
      <c r="J45" s="12">
        <f t="shared" si="14"/>
        <v>20810</v>
      </c>
      <c r="K45" s="13">
        <v>20810</v>
      </c>
      <c r="L45" s="13">
        <v>0</v>
      </c>
      <c r="M45" s="13">
        <v>0</v>
      </c>
      <c r="N45" s="13">
        <v>0</v>
      </c>
      <c r="O45" s="13">
        <v>20810</v>
      </c>
      <c r="P45" s="8">
        <f t="shared" si="3"/>
        <v>61810</v>
      </c>
    </row>
    <row r="46" spans="1:16" ht="78.75">
      <c r="A46" s="33" t="s">
        <v>185</v>
      </c>
      <c r="B46" s="33" t="s">
        <v>186</v>
      </c>
      <c r="C46" s="34" t="s">
        <v>92</v>
      </c>
      <c r="D46" s="35" t="s">
        <v>187</v>
      </c>
      <c r="E46" s="12">
        <f t="shared" si="13"/>
        <v>53260.38</v>
      </c>
      <c r="F46" s="13">
        <v>53260.38</v>
      </c>
      <c r="G46" s="13">
        <v>42385.38</v>
      </c>
      <c r="H46" s="13">
        <v>0</v>
      </c>
      <c r="I46" s="13">
        <v>0</v>
      </c>
      <c r="J46" s="12">
        <f t="shared" si="14"/>
        <v>10</v>
      </c>
      <c r="K46" s="13">
        <v>10</v>
      </c>
      <c r="L46" s="13">
        <v>0</v>
      </c>
      <c r="M46" s="13">
        <v>0</v>
      </c>
      <c r="N46" s="13">
        <v>0</v>
      </c>
      <c r="O46" s="13">
        <v>10</v>
      </c>
      <c r="P46" s="8">
        <f t="shared" si="3"/>
        <v>53270.38</v>
      </c>
    </row>
    <row r="47" spans="1:16" ht="94.5">
      <c r="A47" s="9" t="s">
        <v>100</v>
      </c>
      <c r="B47" s="9" t="s">
        <v>101</v>
      </c>
      <c r="C47" s="10" t="s">
        <v>102</v>
      </c>
      <c r="D47" s="11" t="s">
        <v>103</v>
      </c>
      <c r="E47" s="12">
        <f t="shared" si="13"/>
        <v>200000</v>
      </c>
      <c r="F47" s="13">
        <v>200000</v>
      </c>
      <c r="G47" s="13">
        <v>0</v>
      </c>
      <c r="H47" s="13">
        <v>0</v>
      </c>
      <c r="I47" s="13">
        <v>0</v>
      </c>
      <c r="J47" s="12">
        <f t="shared" si="14"/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8">
        <f t="shared" si="3"/>
        <v>200000</v>
      </c>
    </row>
    <row r="48" spans="1:16">
      <c r="A48" s="9" t="s">
        <v>104</v>
      </c>
      <c r="B48" s="9" t="s">
        <v>105</v>
      </c>
      <c r="C48" s="10" t="s">
        <v>106</v>
      </c>
      <c r="D48" s="11" t="s">
        <v>107</v>
      </c>
      <c r="E48" s="12">
        <f t="shared" si="13"/>
        <v>2579752</v>
      </c>
      <c r="F48" s="13">
        <v>2579752</v>
      </c>
      <c r="G48" s="13">
        <v>1877000</v>
      </c>
      <c r="H48" s="13">
        <v>98750</v>
      </c>
      <c r="I48" s="13">
        <v>0</v>
      </c>
      <c r="J48" s="12">
        <f t="shared" si="14"/>
        <v>75916.22</v>
      </c>
      <c r="K48" s="13">
        <v>0</v>
      </c>
      <c r="L48" s="13">
        <v>75916.22</v>
      </c>
      <c r="M48" s="13">
        <v>0</v>
      </c>
      <c r="N48" s="13">
        <v>0</v>
      </c>
      <c r="O48" s="13">
        <v>0</v>
      </c>
      <c r="P48" s="8">
        <f t="shared" si="3"/>
        <v>2655668.2200000002</v>
      </c>
    </row>
    <row r="49" spans="1:16" ht="31.5">
      <c r="A49" s="9" t="s">
        <v>108</v>
      </c>
      <c r="B49" s="9" t="s">
        <v>109</v>
      </c>
      <c r="C49" s="10" t="s">
        <v>106</v>
      </c>
      <c r="D49" s="11" t="s">
        <v>110</v>
      </c>
      <c r="E49" s="12">
        <f t="shared" si="13"/>
        <v>495100</v>
      </c>
      <c r="F49" s="13">
        <v>495100</v>
      </c>
      <c r="G49" s="13">
        <v>386000</v>
      </c>
      <c r="H49" s="13">
        <v>20700</v>
      </c>
      <c r="I49" s="13">
        <v>0</v>
      </c>
      <c r="J49" s="12">
        <f t="shared" si="14"/>
        <v>10000</v>
      </c>
      <c r="K49" s="13">
        <v>0</v>
      </c>
      <c r="L49" s="13">
        <v>10000</v>
      </c>
      <c r="M49" s="13">
        <v>0</v>
      </c>
      <c r="N49" s="13">
        <v>0</v>
      </c>
      <c r="O49" s="13">
        <v>0</v>
      </c>
      <c r="P49" s="8">
        <f t="shared" si="3"/>
        <v>505100</v>
      </c>
    </row>
    <row r="50" spans="1:16" ht="47.25">
      <c r="A50" s="9" t="s">
        <v>111</v>
      </c>
      <c r="B50" s="9" t="s">
        <v>112</v>
      </c>
      <c r="C50" s="10" t="s">
        <v>113</v>
      </c>
      <c r="D50" s="11" t="s">
        <v>114</v>
      </c>
      <c r="E50" s="12">
        <f t="shared" si="13"/>
        <v>5775713</v>
      </c>
      <c r="F50" s="13">
        <v>5775713</v>
      </c>
      <c r="G50" s="13">
        <v>4500000</v>
      </c>
      <c r="H50" s="13">
        <v>74553</v>
      </c>
      <c r="I50" s="13">
        <v>0</v>
      </c>
      <c r="J50" s="12">
        <f t="shared" si="14"/>
        <v>60000</v>
      </c>
      <c r="K50" s="13">
        <v>0</v>
      </c>
      <c r="L50" s="13">
        <v>60000</v>
      </c>
      <c r="M50" s="13">
        <v>0</v>
      </c>
      <c r="N50" s="13">
        <v>0</v>
      </c>
      <c r="O50" s="13">
        <v>0</v>
      </c>
      <c r="P50" s="8">
        <f t="shared" si="3"/>
        <v>5835713</v>
      </c>
    </row>
    <row r="51" spans="1:16" ht="31.5">
      <c r="A51" s="9" t="s">
        <v>115</v>
      </c>
      <c r="B51" s="9" t="s">
        <v>116</v>
      </c>
      <c r="C51" s="10" t="s">
        <v>117</v>
      </c>
      <c r="D51" s="11" t="s">
        <v>118</v>
      </c>
      <c r="E51" s="12">
        <f t="shared" si="13"/>
        <v>150000</v>
      </c>
      <c r="F51" s="13">
        <v>150000</v>
      </c>
      <c r="G51" s="13">
        <v>0</v>
      </c>
      <c r="H51" s="13">
        <v>0</v>
      </c>
      <c r="I51" s="13">
        <v>0</v>
      </c>
      <c r="J51" s="12">
        <f t="shared" si="14"/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8">
        <f t="shared" si="3"/>
        <v>150000</v>
      </c>
    </row>
    <row r="52" spans="1:16" ht="47.25">
      <c r="A52" s="9" t="s">
        <v>119</v>
      </c>
      <c r="B52" s="9" t="s">
        <v>120</v>
      </c>
      <c r="C52" s="10" t="s">
        <v>121</v>
      </c>
      <c r="D52" s="11" t="s">
        <v>122</v>
      </c>
      <c r="E52" s="12">
        <f t="shared" si="13"/>
        <v>2538800</v>
      </c>
      <c r="F52" s="13">
        <v>2538800</v>
      </c>
      <c r="G52" s="13">
        <v>1947500</v>
      </c>
      <c r="H52" s="13">
        <v>12800</v>
      </c>
      <c r="I52" s="13">
        <v>0</v>
      </c>
      <c r="J52" s="12">
        <f t="shared" si="14"/>
        <v>27360</v>
      </c>
      <c r="K52" s="13">
        <v>0</v>
      </c>
      <c r="L52" s="13">
        <v>27360</v>
      </c>
      <c r="M52" s="13">
        <v>0</v>
      </c>
      <c r="N52" s="13">
        <v>0</v>
      </c>
      <c r="O52" s="13">
        <v>0</v>
      </c>
      <c r="P52" s="8">
        <f t="shared" si="3"/>
        <v>2566160</v>
      </c>
    </row>
    <row r="53" spans="1:16" ht="31.5">
      <c r="A53" s="14" t="s">
        <v>179</v>
      </c>
      <c r="B53" s="14" t="s">
        <v>180</v>
      </c>
      <c r="C53" s="14" t="s">
        <v>176</v>
      </c>
      <c r="D53" s="24" t="s">
        <v>181</v>
      </c>
      <c r="E53" s="12">
        <f t="shared" si="13"/>
        <v>0</v>
      </c>
      <c r="F53" s="13">
        <v>0</v>
      </c>
      <c r="G53" s="13">
        <v>0</v>
      </c>
      <c r="H53" s="13">
        <v>0</v>
      </c>
      <c r="I53" s="13">
        <v>0</v>
      </c>
      <c r="J53" s="12">
        <f t="shared" si="14"/>
        <v>30000</v>
      </c>
      <c r="K53" s="13">
        <v>30000</v>
      </c>
      <c r="L53" s="13">
        <v>0</v>
      </c>
      <c r="M53" s="13">
        <v>0</v>
      </c>
      <c r="N53" s="13">
        <v>0</v>
      </c>
      <c r="O53" s="13">
        <v>30000</v>
      </c>
      <c r="P53" s="8">
        <f t="shared" si="3"/>
        <v>30000</v>
      </c>
    </row>
    <row r="54" spans="1:16" ht="31.5">
      <c r="A54" s="14" t="s">
        <v>173</v>
      </c>
      <c r="B54" s="14" t="s">
        <v>175</v>
      </c>
      <c r="C54" s="14" t="s">
        <v>176</v>
      </c>
      <c r="D54" s="1" t="s">
        <v>177</v>
      </c>
      <c r="E54" s="12">
        <f t="shared" si="13"/>
        <v>0</v>
      </c>
      <c r="F54" s="13">
        <v>0</v>
      </c>
      <c r="G54" s="13">
        <v>0</v>
      </c>
      <c r="H54" s="13">
        <v>0</v>
      </c>
      <c r="I54" s="13">
        <v>0</v>
      </c>
      <c r="J54" s="12">
        <f t="shared" si="14"/>
        <v>1200000</v>
      </c>
      <c r="K54" s="13">
        <v>1200000</v>
      </c>
      <c r="L54" s="13">
        <v>0</v>
      </c>
      <c r="M54" s="13">
        <v>0</v>
      </c>
      <c r="N54" s="13">
        <v>0</v>
      </c>
      <c r="O54" s="13">
        <v>1200000</v>
      </c>
      <c r="P54" s="8">
        <f t="shared" si="3"/>
        <v>1200000</v>
      </c>
    </row>
    <row r="55" spans="1:16" ht="31.5">
      <c r="A55" s="9" t="s">
        <v>123</v>
      </c>
      <c r="B55" s="9" t="s">
        <v>57</v>
      </c>
      <c r="C55" s="10" t="s">
        <v>58</v>
      </c>
      <c r="D55" s="11" t="s">
        <v>59</v>
      </c>
      <c r="E55" s="12">
        <f t="shared" si="13"/>
        <v>127000</v>
      </c>
      <c r="F55" s="13">
        <v>127000</v>
      </c>
      <c r="G55" s="13">
        <v>0</v>
      </c>
      <c r="H55" s="13">
        <v>0</v>
      </c>
      <c r="I55" s="13">
        <v>0</v>
      </c>
      <c r="J55" s="12">
        <f t="shared" si="14"/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8">
        <f t="shared" si="3"/>
        <v>127000</v>
      </c>
    </row>
    <row r="56" spans="1:16">
      <c r="A56" s="15" t="s">
        <v>124</v>
      </c>
      <c r="B56" s="16"/>
      <c r="C56" s="17"/>
      <c r="D56" s="18" t="s">
        <v>162</v>
      </c>
      <c r="E56" s="19">
        <f>E57</f>
        <v>8491100</v>
      </c>
      <c r="F56" s="19">
        <f>F57</f>
        <v>8491100</v>
      </c>
      <c r="G56" s="19">
        <f t="shared" ref="G56:I56" si="15">G57</f>
        <v>5812200</v>
      </c>
      <c r="H56" s="19">
        <f t="shared" si="15"/>
        <v>119800</v>
      </c>
      <c r="I56" s="19">
        <f t="shared" si="15"/>
        <v>0</v>
      </c>
      <c r="J56" s="19">
        <f>J57</f>
        <v>14231.32</v>
      </c>
      <c r="K56" s="19">
        <f>K57</f>
        <v>0</v>
      </c>
      <c r="L56" s="19">
        <f t="shared" ref="L56:O56" si="16">L57</f>
        <v>14231.32</v>
      </c>
      <c r="M56" s="19">
        <f t="shared" si="16"/>
        <v>0</v>
      </c>
      <c r="N56" s="19">
        <f t="shared" si="16"/>
        <v>0</v>
      </c>
      <c r="O56" s="19">
        <f t="shared" si="16"/>
        <v>0</v>
      </c>
      <c r="P56" s="8">
        <f t="shared" si="3"/>
        <v>8505331.3200000003</v>
      </c>
    </row>
    <row r="57" spans="1:16">
      <c r="A57" s="15" t="s">
        <v>125</v>
      </c>
      <c r="B57" s="16"/>
      <c r="C57" s="17"/>
      <c r="D57" s="18" t="s">
        <v>162</v>
      </c>
      <c r="E57" s="19">
        <f t="shared" ref="E57:O57" si="17">SUM(E58:E65)</f>
        <v>8491100</v>
      </c>
      <c r="F57" s="19">
        <f t="shared" si="17"/>
        <v>8491100</v>
      </c>
      <c r="G57" s="19">
        <f t="shared" si="17"/>
        <v>5812200</v>
      </c>
      <c r="H57" s="19">
        <f t="shared" si="17"/>
        <v>119800</v>
      </c>
      <c r="I57" s="19">
        <f t="shared" si="17"/>
        <v>0</v>
      </c>
      <c r="J57" s="19">
        <f t="shared" si="17"/>
        <v>14231.32</v>
      </c>
      <c r="K57" s="19">
        <f t="shared" si="17"/>
        <v>0</v>
      </c>
      <c r="L57" s="19">
        <f t="shared" si="17"/>
        <v>14231.32</v>
      </c>
      <c r="M57" s="19">
        <f t="shared" si="17"/>
        <v>0</v>
      </c>
      <c r="N57" s="19">
        <f t="shared" si="17"/>
        <v>0</v>
      </c>
      <c r="O57" s="19">
        <f t="shared" si="17"/>
        <v>0</v>
      </c>
      <c r="P57" s="8">
        <f t="shared" si="3"/>
        <v>8505331.3200000003</v>
      </c>
    </row>
    <row r="58" spans="1:16" ht="47.25">
      <c r="A58" s="9" t="s">
        <v>126</v>
      </c>
      <c r="B58" s="9" t="s">
        <v>72</v>
      </c>
      <c r="C58" s="10" t="s">
        <v>23</v>
      </c>
      <c r="D58" s="11" t="s">
        <v>165</v>
      </c>
      <c r="E58" s="12">
        <f>F58+I58</f>
        <v>1201200</v>
      </c>
      <c r="F58" s="13">
        <v>1201200</v>
      </c>
      <c r="G58" s="13">
        <v>924400</v>
      </c>
      <c r="H58" s="13">
        <v>14000</v>
      </c>
      <c r="I58" s="13">
        <v>0</v>
      </c>
      <c r="J58" s="12">
        <f>K58+L58</f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8">
        <f t="shared" si="3"/>
        <v>1201200</v>
      </c>
    </row>
    <row r="59" spans="1:16" ht="31.5">
      <c r="A59" s="9" t="s">
        <v>127</v>
      </c>
      <c r="B59" s="9" t="s">
        <v>128</v>
      </c>
      <c r="C59" s="10" t="s">
        <v>84</v>
      </c>
      <c r="D59" s="11" t="s">
        <v>129</v>
      </c>
      <c r="E59" s="12">
        <f t="shared" ref="E59:E65" si="18">F59+I59</f>
        <v>45000</v>
      </c>
      <c r="F59" s="13">
        <v>45000</v>
      </c>
      <c r="G59" s="13">
        <v>0</v>
      </c>
      <c r="H59" s="13">
        <v>0</v>
      </c>
      <c r="I59" s="13">
        <v>0</v>
      </c>
      <c r="J59" s="12">
        <f t="shared" ref="J59:J65" si="19">K59+L59</f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8">
        <f t="shared" si="3"/>
        <v>45000</v>
      </c>
    </row>
    <row r="60" spans="1:16" ht="47.25">
      <c r="A60" s="9" t="s">
        <v>130</v>
      </c>
      <c r="B60" s="9" t="s">
        <v>131</v>
      </c>
      <c r="C60" s="10" t="s">
        <v>84</v>
      </c>
      <c r="D60" s="11" t="s">
        <v>132</v>
      </c>
      <c r="E60" s="12">
        <f t="shared" si="18"/>
        <v>65600</v>
      </c>
      <c r="F60" s="13">
        <v>65600</v>
      </c>
      <c r="G60" s="13">
        <v>0</v>
      </c>
      <c r="H60" s="13">
        <v>0</v>
      </c>
      <c r="I60" s="13">
        <v>0</v>
      </c>
      <c r="J60" s="12">
        <f t="shared" si="19"/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8">
        <f t="shared" si="3"/>
        <v>65600</v>
      </c>
    </row>
    <row r="61" spans="1:16" ht="78.75">
      <c r="A61" s="9" t="s">
        <v>133</v>
      </c>
      <c r="B61" s="9" t="s">
        <v>134</v>
      </c>
      <c r="C61" s="10" t="s">
        <v>135</v>
      </c>
      <c r="D61" s="11" t="s">
        <v>136</v>
      </c>
      <c r="E61" s="12">
        <f t="shared" si="18"/>
        <v>2745300</v>
      </c>
      <c r="F61" s="13">
        <v>2745300</v>
      </c>
      <c r="G61" s="13">
        <v>2193000</v>
      </c>
      <c r="H61" s="13">
        <v>0</v>
      </c>
      <c r="I61" s="13">
        <v>0</v>
      </c>
      <c r="J61" s="12">
        <f t="shared" si="19"/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8">
        <f t="shared" si="3"/>
        <v>2745300</v>
      </c>
    </row>
    <row r="62" spans="1:16" ht="31.5">
      <c r="A62" s="9" t="s">
        <v>137</v>
      </c>
      <c r="B62" s="9" t="s">
        <v>138</v>
      </c>
      <c r="C62" s="10" t="s">
        <v>74</v>
      </c>
      <c r="D62" s="11" t="s">
        <v>139</v>
      </c>
      <c r="E62" s="12">
        <f t="shared" si="18"/>
        <v>3287400</v>
      </c>
      <c r="F62" s="13">
        <v>3287400</v>
      </c>
      <c r="G62" s="13">
        <v>2385000</v>
      </c>
      <c r="H62" s="13">
        <v>105800</v>
      </c>
      <c r="I62" s="13">
        <v>0</v>
      </c>
      <c r="J62" s="12">
        <f t="shared" si="19"/>
        <v>14231.32</v>
      </c>
      <c r="K62" s="13">
        <v>0</v>
      </c>
      <c r="L62" s="13">
        <v>14231.32</v>
      </c>
      <c r="M62" s="13">
        <v>0</v>
      </c>
      <c r="N62" s="13">
        <v>0</v>
      </c>
      <c r="O62" s="13">
        <v>0</v>
      </c>
      <c r="P62" s="8">
        <f t="shared" si="3"/>
        <v>3301631.32</v>
      </c>
    </row>
    <row r="63" spans="1:16" ht="31.5">
      <c r="A63" s="9" t="s">
        <v>140</v>
      </c>
      <c r="B63" s="9" t="s">
        <v>141</v>
      </c>
      <c r="C63" s="10" t="s">
        <v>102</v>
      </c>
      <c r="D63" s="11" t="s">
        <v>170</v>
      </c>
      <c r="E63" s="12">
        <f t="shared" si="18"/>
        <v>378000</v>
      </c>
      <c r="F63" s="13">
        <v>378000</v>
      </c>
      <c r="G63" s="13">
        <v>309800</v>
      </c>
      <c r="H63" s="13">
        <v>0</v>
      </c>
      <c r="I63" s="13">
        <v>0</v>
      </c>
      <c r="J63" s="12">
        <f t="shared" si="19"/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8">
        <f t="shared" si="3"/>
        <v>378000</v>
      </c>
    </row>
    <row r="64" spans="1:16" ht="31.5">
      <c r="A64" s="9" t="s">
        <v>142</v>
      </c>
      <c r="B64" s="9" t="s">
        <v>143</v>
      </c>
      <c r="C64" s="10" t="s">
        <v>144</v>
      </c>
      <c r="D64" s="11" t="s">
        <v>145</v>
      </c>
      <c r="E64" s="12">
        <f t="shared" si="18"/>
        <v>760000</v>
      </c>
      <c r="F64" s="13">
        <v>760000</v>
      </c>
      <c r="G64" s="13">
        <v>0</v>
      </c>
      <c r="H64" s="13">
        <v>0</v>
      </c>
      <c r="I64" s="13">
        <v>0</v>
      </c>
      <c r="J64" s="12">
        <f t="shared" si="19"/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8">
        <f t="shared" si="3"/>
        <v>760000</v>
      </c>
    </row>
    <row r="65" spans="1:18" ht="31.5">
      <c r="A65" s="9" t="s">
        <v>146</v>
      </c>
      <c r="B65" s="9" t="s">
        <v>57</v>
      </c>
      <c r="C65" s="10" t="s">
        <v>58</v>
      </c>
      <c r="D65" s="11" t="s">
        <v>59</v>
      </c>
      <c r="E65" s="12">
        <f t="shared" si="18"/>
        <v>8600</v>
      </c>
      <c r="F65" s="13">
        <v>8600</v>
      </c>
      <c r="G65" s="13">
        <v>0</v>
      </c>
      <c r="H65" s="13">
        <v>0</v>
      </c>
      <c r="I65" s="13">
        <v>0</v>
      </c>
      <c r="J65" s="12">
        <f t="shared" si="19"/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8">
        <f t="shared" si="3"/>
        <v>8600</v>
      </c>
    </row>
    <row r="66" spans="1:18" ht="31.5">
      <c r="A66" s="15" t="s">
        <v>147</v>
      </c>
      <c r="B66" s="16"/>
      <c r="C66" s="17"/>
      <c r="D66" s="18" t="s">
        <v>163</v>
      </c>
      <c r="E66" s="19">
        <f>E67</f>
        <v>1949761</v>
      </c>
      <c r="F66" s="19">
        <f>F67</f>
        <v>1899761</v>
      </c>
      <c r="G66" s="19">
        <f t="shared" ref="G66:I66" si="20">G67</f>
        <v>1310000</v>
      </c>
      <c r="H66" s="19">
        <f t="shared" si="20"/>
        <v>0</v>
      </c>
      <c r="I66" s="19">
        <f t="shared" si="20"/>
        <v>0</v>
      </c>
      <c r="J66" s="19">
        <f>J67</f>
        <v>36319</v>
      </c>
      <c r="K66" s="19">
        <f>K67</f>
        <v>36319</v>
      </c>
      <c r="L66" s="19">
        <f t="shared" ref="L66:O66" si="21">L67</f>
        <v>0</v>
      </c>
      <c r="M66" s="19">
        <f t="shared" si="21"/>
        <v>0</v>
      </c>
      <c r="N66" s="19">
        <f t="shared" si="21"/>
        <v>0</v>
      </c>
      <c r="O66" s="19">
        <f t="shared" si="21"/>
        <v>36319</v>
      </c>
      <c r="P66" s="8">
        <f t="shared" si="3"/>
        <v>1986080</v>
      </c>
    </row>
    <row r="67" spans="1:18">
      <c r="A67" s="15" t="s">
        <v>148</v>
      </c>
      <c r="B67" s="16"/>
      <c r="C67" s="17"/>
      <c r="D67" s="18" t="s">
        <v>164</v>
      </c>
      <c r="E67" s="19">
        <f>SUM(E68:E71)</f>
        <v>1949761</v>
      </c>
      <c r="F67" s="19">
        <f>SUM(F68:F71)</f>
        <v>1899761</v>
      </c>
      <c r="G67" s="19">
        <f t="shared" ref="G67:K67" si="22">SUM(G68:G71)</f>
        <v>1310000</v>
      </c>
      <c r="H67" s="19">
        <f t="shared" si="22"/>
        <v>0</v>
      </c>
      <c r="I67" s="19">
        <f t="shared" si="22"/>
        <v>0</v>
      </c>
      <c r="J67" s="19">
        <f t="shared" si="22"/>
        <v>36319</v>
      </c>
      <c r="K67" s="19">
        <f t="shared" si="22"/>
        <v>36319</v>
      </c>
      <c r="L67" s="19">
        <f t="shared" ref="L67" si="23">SUM(L68:L71)</f>
        <v>0</v>
      </c>
      <c r="M67" s="19">
        <f t="shared" ref="M67" si="24">SUM(M68:M71)</f>
        <v>0</v>
      </c>
      <c r="N67" s="19">
        <f t="shared" ref="N67" si="25">SUM(N68:N71)</f>
        <v>0</v>
      </c>
      <c r="O67" s="19">
        <f t="shared" ref="O67" si="26">SUM(O68:O71)</f>
        <v>36319</v>
      </c>
      <c r="P67" s="8">
        <f t="shared" si="3"/>
        <v>1986080</v>
      </c>
    </row>
    <row r="68" spans="1:18" ht="47.25">
      <c r="A68" s="9" t="s">
        <v>149</v>
      </c>
      <c r="B68" s="9" t="s">
        <v>72</v>
      </c>
      <c r="C68" s="10" t="s">
        <v>23</v>
      </c>
      <c r="D68" s="11" t="s">
        <v>165</v>
      </c>
      <c r="E68" s="12">
        <f>F68+I68</f>
        <v>1618000</v>
      </c>
      <c r="F68" s="13">
        <v>1618000</v>
      </c>
      <c r="G68" s="13">
        <v>1310000</v>
      </c>
      <c r="H68" s="13">
        <v>0</v>
      </c>
      <c r="I68" s="13">
        <v>0</v>
      </c>
      <c r="J68" s="12">
        <f>K68+L68</f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8">
        <f t="shared" si="3"/>
        <v>1618000</v>
      </c>
    </row>
    <row r="69" spans="1:18" ht="31.5">
      <c r="A69" s="9" t="s">
        <v>150</v>
      </c>
      <c r="B69" s="9" t="s">
        <v>57</v>
      </c>
      <c r="C69" s="10" t="s">
        <v>58</v>
      </c>
      <c r="D69" s="11" t="s">
        <v>59</v>
      </c>
      <c r="E69" s="12">
        <f t="shared" ref="E69:E71" si="27">F69+I69</f>
        <v>20281</v>
      </c>
      <c r="F69" s="13">
        <v>20281</v>
      </c>
      <c r="G69" s="13">
        <v>0</v>
      </c>
      <c r="H69" s="13">
        <v>0</v>
      </c>
      <c r="I69" s="13">
        <v>0</v>
      </c>
      <c r="J69" s="12">
        <f t="shared" ref="J69:J71" si="28">K69+L69</f>
        <v>36319</v>
      </c>
      <c r="K69" s="13">
        <v>36319</v>
      </c>
      <c r="L69" s="13">
        <v>0</v>
      </c>
      <c r="M69" s="13">
        <v>0</v>
      </c>
      <c r="N69" s="13">
        <v>0</v>
      </c>
      <c r="O69" s="13">
        <v>36319</v>
      </c>
      <c r="P69" s="8">
        <f t="shared" si="3"/>
        <v>56600</v>
      </c>
    </row>
    <row r="70" spans="1:18">
      <c r="A70" s="9" t="s">
        <v>151</v>
      </c>
      <c r="B70" s="9" t="s">
        <v>152</v>
      </c>
      <c r="C70" s="10" t="s">
        <v>27</v>
      </c>
      <c r="D70" s="11" t="s">
        <v>153</v>
      </c>
      <c r="E70" s="12">
        <v>50000</v>
      </c>
      <c r="F70" s="13">
        <v>0</v>
      </c>
      <c r="G70" s="13">
        <v>0</v>
      </c>
      <c r="H70" s="13">
        <v>0</v>
      </c>
      <c r="I70" s="13">
        <v>0</v>
      </c>
      <c r="J70" s="12">
        <f t="shared" si="28"/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8">
        <f t="shared" si="3"/>
        <v>50000</v>
      </c>
    </row>
    <row r="71" spans="1:18">
      <c r="A71" s="9">
        <v>3719770</v>
      </c>
      <c r="B71" s="9">
        <v>9770</v>
      </c>
      <c r="C71" s="14" t="s">
        <v>26</v>
      </c>
      <c r="D71" s="11" t="s">
        <v>171</v>
      </c>
      <c r="E71" s="12">
        <f t="shared" si="27"/>
        <v>261480</v>
      </c>
      <c r="F71" s="13">
        <v>261480</v>
      </c>
      <c r="G71" s="13">
        <v>0</v>
      </c>
      <c r="H71" s="13">
        <v>0</v>
      </c>
      <c r="I71" s="13">
        <v>0</v>
      </c>
      <c r="J71" s="12">
        <f t="shared" si="28"/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8">
        <f t="shared" si="3"/>
        <v>261480</v>
      </c>
    </row>
    <row r="72" spans="1:18">
      <c r="A72" s="20" t="s">
        <v>155</v>
      </c>
      <c r="B72" s="21" t="s">
        <v>155</v>
      </c>
      <c r="C72" s="22" t="s">
        <v>155</v>
      </c>
      <c r="D72" s="23" t="s">
        <v>154</v>
      </c>
      <c r="E72" s="8">
        <f t="shared" ref="E72:P72" si="29">E14+E34+E56+E66</f>
        <v>145291551.38</v>
      </c>
      <c r="F72" s="8">
        <f t="shared" si="29"/>
        <v>142042346.38</v>
      </c>
      <c r="G72" s="8">
        <f t="shared" si="29"/>
        <v>95483408.859999999</v>
      </c>
      <c r="H72" s="8">
        <f t="shared" si="29"/>
        <v>9489248.120000001</v>
      </c>
      <c r="I72" s="8">
        <f t="shared" si="29"/>
        <v>3199205</v>
      </c>
      <c r="J72" s="8">
        <f t="shared" si="29"/>
        <v>6628798.4100000001</v>
      </c>
      <c r="K72" s="8">
        <f t="shared" si="29"/>
        <v>3505795</v>
      </c>
      <c r="L72" s="8">
        <f t="shared" si="29"/>
        <v>3123003.4099999997</v>
      </c>
      <c r="M72" s="8">
        <f t="shared" si="29"/>
        <v>26200</v>
      </c>
      <c r="N72" s="8">
        <f t="shared" si="29"/>
        <v>0</v>
      </c>
      <c r="O72" s="8">
        <f t="shared" si="29"/>
        <v>3505795</v>
      </c>
      <c r="P72" s="8">
        <f t="shared" si="29"/>
        <v>151920349.78999999</v>
      </c>
    </row>
    <row r="73" spans="1:18" s="31" customFormat="1">
      <c r="A73" s="25"/>
      <c r="B73" s="26"/>
      <c r="C73" s="27"/>
      <c r="D73" s="28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30"/>
      <c r="R73" s="30"/>
    </row>
    <row r="74" spans="1:18">
      <c r="A74" s="42"/>
      <c r="B74" s="42" t="s">
        <v>196</v>
      </c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</row>
  </sheetData>
  <mergeCells count="24">
    <mergeCell ref="M10:N10"/>
    <mergeCell ref="M11:M12"/>
    <mergeCell ref="N11:N12"/>
    <mergeCell ref="A9:A12"/>
    <mergeCell ref="B9:B12"/>
    <mergeCell ref="C9:C12"/>
    <mergeCell ref="D9:D12"/>
    <mergeCell ref="E9:I9"/>
    <mergeCell ref="N1:P1"/>
    <mergeCell ref="N2:P2"/>
    <mergeCell ref="E10:E12"/>
    <mergeCell ref="A5:P5"/>
    <mergeCell ref="A6:P6"/>
    <mergeCell ref="J9:O9"/>
    <mergeCell ref="J10:J12"/>
    <mergeCell ref="K10:K12"/>
    <mergeCell ref="F10:F12"/>
    <mergeCell ref="G10:H10"/>
    <mergeCell ref="O10:O12"/>
    <mergeCell ref="P9:P12"/>
    <mergeCell ref="G11:G12"/>
    <mergeCell ref="H11:H12"/>
    <mergeCell ref="I10:I12"/>
    <mergeCell ref="L10:L12"/>
  </mergeCells>
  <pageMargins left="0.19685039370078741" right="0.19685039370078741" top="0.51181102362204722" bottom="0.19685039370078741" header="0" footer="0"/>
  <pageSetup paperSize="9" scale="5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2021-05-24T12:55:05Z</cp:lastPrinted>
  <dcterms:created xsi:type="dcterms:W3CDTF">2020-12-22T08:56:59Z</dcterms:created>
  <dcterms:modified xsi:type="dcterms:W3CDTF">2021-05-24T12:55:59Z</dcterms:modified>
</cp:coreProperties>
</file>